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hụ lục" sheetId="1" r:id="rId1"/>
  </sheets>
  <definedNames/>
  <calcPr fullCalcOnLoad="1"/>
</workbook>
</file>

<file path=xl/sharedStrings.xml><?xml version="1.0" encoding="utf-8"?>
<sst xmlns="http://schemas.openxmlformats.org/spreadsheetml/2006/main" count="118" uniqueCount="63">
  <si>
    <t>Đơn vị tính: Triệu đồng</t>
  </si>
  <si>
    <t>Số TT</t>
  </si>
  <si>
    <t>Nội dung</t>
  </si>
  <si>
    <t>Số liệu báo cáo quyết toán</t>
  </si>
  <si>
    <t>Số liệu quyết toán được duyệt</t>
  </si>
  <si>
    <t>A</t>
  </si>
  <si>
    <t>Quyết toán thu</t>
  </si>
  <si>
    <t>I</t>
  </si>
  <si>
    <t>Tổng số thu</t>
  </si>
  <si>
    <t>1.1</t>
  </si>
  <si>
    <t>1.2</t>
  </si>
  <si>
    <t>B</t>
  </si>
  <si>
    <t>Chi từ nguồn thu được để lại</t>
  </si>
  <si>
    <t>Chi từ nguồn thu phí được để lại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</si>
  <si>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</si>
  <si>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</si>
  <si>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</si>
  <si>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</si>
  <si>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</si>
  <si>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</si>
  <si>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</si>
  <si>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C</t>
  </si>
  <si>
    <t>Số thu nộp NSNN</t>
  </si>
  <si>
    <t>II</t>
  </si>
  <si>
    <t>Quyết toán chi ngân sách nhà nước</t>
  </si>
  <si>
    <t>2.1</t>
  </si>
  <si>
    <t>2.2</t>
  </si>
  <si>
    <t>Tổng cộng</t>
  </si>
  <si>
    <t>Văn phòng Sở</t>
  </si>
  <si>
    <t>Chi sự nghiệp kinh tế</t>
  </si>
  <si>
    <t>Chương: 425</t>
  </si>
  <si>
    <t>Đơn vị: Sở Văn hóa, Thể thao và Du lịch tỉnh Gia Lai</t>
  </si>
  <si>
    <t>Thư viện tỉnh</t>
  </si>
  <si>
    <t>Bảo  tàng tỉnh Gia Lai</t>
  </si>
  <si>
    <t>Nhà hát ca múa nhạc tổng hợp Đam San</t>
  </si>
  <si>
    <t>Trung tâm Huấn luyện và Thi đấu Thể dục thể thao</t>
  </si>
  <si>
    <t>Phí thẩm định tiêu chuẩn, điều kiện hành nghệ thuộc lĩnh vực văn hóa, thể thao, du lịch</t>
  </si>
  <si>
    <t>Phí tham quan bảo tàng</t>
  </si>
  <si>
    <t>Phí cấp thẻ thư viện</t>
  </si>
  <si>
    <t>Chi sự nghiệp văn hóa thông tin</t>
  </si>
  <si>
    <t>1.3</t>
  </si>
  <si>
    <t>Chi sự nghiệp giáo dục đào tạo</t>
  </si>
  <si>
    <t>A.1</t>
  </si>
  <si>
    <t>A.2</t>
  </si>
  <si>
    <t>Thu hoạt động sản xuất kinh doanh, dịch vụ</t>
  </si>
  <si>
    <t>Thu dịch vụ tại Nhà hát ca múa nhạc tổng hợp Đam San</t>
  </si>
  <si>
    <t>Thu dịch vụ tại Trung tâm Huấn luyện và Thi đấu Thể dục thể thao</t>
  </si>
  <si>
    <t>1.4</t>
  </si>
  <si>
    <t>Chi sự nghiệp thể dục thể thao</t>
  </si>
  <si>
    <t>Chi từ nguồn thu dịch vụ</t>
  </si>
  <si>
    <t>3.1</t>
  </si>
  <si>
    <t>3.2</t>
  </si>
  <si>
    <t>4.1</t>
  </si>
  <si>
    <t>4.2</t>
  </si>
  <si>
    <t>5.1</t>
  </si>
  <si>
    <t>5.2</t>
  </si>
  <si>
    <t>6.1</t>
  </si>
  <si>
    <t>6.2</t>
  </si>
  <si>
    <t>Chi ngoài ngân sách</t>
  </si>
  <si>
    <t>Thu phí, lệ phí</t>
  </si>
  <si>
    <t>QUYẾT TOÁN THU - CHI NGUỒN NSNN, NGUỒN KHÁC NĂM 2020</t>
  </si>
  <si>
    <t>Trường Trung cấp Văn hóa nghệ thuật Gia Lai</t>
  </si>
  <si>
    <t>(Kèm theo Quyết định số:  174/QĐ- SVHTTDL ngày  01 tháng  6 năm 2022 của Giám đốc Sở Văn hóa, Thể thao và Du lịch tỉnh Gia Lai)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</si>
</sst>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_);_(* \(#,##0.000\);_(* &quot;-&quot;?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77" fontId="41" fillId="33" borderId="10" xfId="42" applyNumberFormat="1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78" fontId="41" fillId="33" borderId="10" xfId="42" applyNumberFormat="1" applyFont="1" applyFill="1" applyBorder="1" applyAlignment="1">
      <alignment horizontal="center" vertical="center" shrinkToFit="1"/>
    </xf>
    <xf numFmtId="178" fontId="42" fillId="33" borderId="10" xfId="42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178" fontId="41" fillId="0" borderId="10" xfId="42" applyNumberFormat="1" applyFont="1" applyFill="1" applyBorder="1" applyAlignment="1">
      <alignment horizontal="center" vertical="center" shrinkToFit="1"/>
    </xf>
    <xf numFmtId="178" fontId="41" fillId="0" borderId="10" xfId="0" applyNumberFormat="1" applyFont="1" applyFill="1" applyBorder="1" applyAlignment="1">
      <alignment/>
    </xf>
    <xf numFmtId="178" fontId="41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178" fontId="2" fillId="0" borderId="10" xfId="42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wrapText="1"/>
    </xf>
    <xf numFmtId="178" fontId="41" fillId="0" borderId="1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PageLayoutView="0" workbookViewId="0" topLeftCell="A1">
      <selection activeCell="E7" sqref="E7:F7"/>
    </sheetView>
  </sheetViews>
  <sheetFormatPr defaultColWidth="9.140625" defaultRowHeight="15"/>
  <cols>
    <col min="1" max="1" width="6.140625" style="17" customWidth="1"/>
    <col min="2" max="2" width="45.00390625" style="17" customWidth="1"/>
    <col min="3" max="4" width="18.28125" style="17" customWidth="1"/>
    <col min="5" max="12" width="10.8515625" style="17" customWidth="1"/>
    <col min="13" max="13" width="12.7109375" style="17" customWidth="1"/>
    <col min="14" max="30" width="10.8515625" style="17" customWidth="1"/>
    <col min="31" max="16384" width="9.140625" style="17" customWidth="1"/>
  </cols>
  <sheetData>
    <row r="1" spans="1:5" ht="21.75" customHeight="1">
      <c r="A1" s="32" t="s">
        <v>31</v>
      </c>
      <c r="B1" s="32"/>
      <c r="C1" s="32"/>
      <c r="D1" s="32"/>
      <c r="E1" s="32"/>
    </row>
    <row r="2" spans="1:2" ht="16.5" customHeight="1">
      <c r="A2" s="32" t="s">
        <v>30</v>
      </c>
      <c r="B2" s="32"/>
    </row>
    <row r="3" spans="1:30" ht="21.75" customHeight="1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30.75" customHeight="1">
      <c r="A4" s="27" t="s">
        <v>62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>
      <c r="A5" s="28"/>
      <c r="B5" s="28"/>
      <c r="C5" s="28"/>
      <c r="D5" s="28"/>
      <c r="E5" s="28"/>
      <c r="F5" s="2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16" ht="15.75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4"/>
      <c r="P6" s="24"/>
    </row>
    <row r="7" spans="1:16" ht="31.5" customHeight="1">
      <c r="A7" s="33" t="s">
        <v>1</v>
      </c>
      <c r="B7" s="33" t="s">
        <v>2</v>
      </c>
      <c r="C7" s="25" t="s">
        <v>27</v>
      </c>
      <c r="D7" s="25"/>
      <c r="E7" s="25" t="s">
        <v>28</v>
      </c>
      <c r="F7" s="25"/>
      <c r="G7" s="29" t="s">
        <v>32</v>
      </c>
      <c r="H7" s="30"/>
      <c r="I7" s="29" t="s">
        <v>33</v>
      </c>
      <c r="J7" s="30"/>
      <c r="K7" s="25" t="s">
        <v>34</v>
      </c>
      <c r="L7" s="25"/>
      <c r="M7" s="25" t="s">
        <v>35</v>
      </c>
      <c r="N7" s="25"/>
      <c r="O7" s="25" t="s">
        <v>61</v>
      </c>
      <c r="P7" s="25"/>
    </row>
    <row r="8" spans="1:16" ht="38.25">
      <c r="A8" s="33"/>
      <c r="B8" s="33"/>
      <c r="C8" s="20" t="s">
        <v>3</v>
      </c>
      <c r="D8" s="20" t="s">
        <v>4</v>
      </c>
      <c r="E8" s="20" t="s">
        <v>3</v>
      </c>
      <c r="F8" s="20" t="s">
        <v>4</v>
      </c>
      <c r="G8" s="20" t="s">
        <v>3</v>
      </c>
      <c r="H8" s="20" t="s">
        <v>4</v>
      </c>
      <c r="I8" s="20" t="s">
        <v>3</v>
      </c>
      <c r="J8" s="20" t="s">
        <v>4</v>
      </c>
      <c r="K8" s="20" t="s">
        <v>3</v>
      </c>
      <c r="L8" s="20" t="s">
        <v>4</v>
      </c>
      <c r="M8" s="22" t="s">
        <v>3</v>
      </c>
      <c r="N8" s="22" t="s">
        <v>4</v>
      </c>
      <c r="O8" s="22" t="s">
        <v>3</v>
      </c>
      <c r="P8" s="22" t="s">
        <v>4</v>
      </c>
    </row>
    <row r="9" spans="1:16" ht="15.75" hidden="1">
      <c r="A9" s="2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18" customFormat="1" ht="15.75">
      <c r="A10" s="13" t="s">
        <v>7</v>
      </c>
      <c r="B10" s="12" t="s">
        <v>6</v>
      </c>
      <c r="C10" s="14">
        <f>+E10+G10+I10+K10+M10+O10</f>
        <v>0</v>
      </c>
      <c r="D10" s="14">
        <f>+F10+H10+J10+L10+N10+P10</f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8" customFormat="1" ht="15.75">
      <c r="A11" s="13" t="s">
        <v>5</v>
      </c>
      <c r="B11" s="12" t="s">
        <v>8</v>
      </c>
      <c r="C11" s="14">
        <f>+E11+G11+I11+K11+M11+O11</f>
        <v>878.635</v>
      </c>
      <c r="D11" s="14">
        <f aca="true" t="shared" si="0" ref="D11:D61">+F11+H11+J11+L11+N11+P11</f>
        <v>878.635</v>
      </c>
      <c r="E11" s="14">
        <f>+E13+E14+E15+E17+E18</f>
        <v>14.125</v>
      </c>
      <c r="F11" s="14">
        <f aca="true" t="shared" si="1" ref="F11:N11">+F13+F14+F15+F17+F18</f>
        <v>14.125</v>
      </c>
      <c r="G11" s="14">
        <f t="shared" si="1"/>
        <v>18.27</v>
      </c>
      <c r="H11" s="14">
        <f t="shared" si="1"/>
        <v>18.27</v>
      </c>
      <c r="I11" s="14">
        <f t="shared" si="1"/>
        <v>5.82</v>
      </c>
      <c r="J11" s="14">
        <f t="shared" si="1"/>
        <v>5.82</v>
      </c>
      <c r="K11" s="14">
        <f t="shared" si="1"/>
        <v>0</v>
      </c>
      <c r="L11" s="14">
        <f t="shared" si="1"/>
        <v>0</v>
      </c>
      <c r="M11" s="14">
        <f t="shared" si="1"/>
        <v>840.42</v>
      </c>
      <c r="N11" s="14">
        <f t="shared" si="1"/>
        <v>840.42</v>
      </c>
      <c r="O11" s="14"/>
      <c r="P11" s="14"/>
    </row>
    <row r="12" spans="1:16" s="18" customFormat="1" ht="15.75">
      <c r="A12" s="13" t="s">
        <v>42</v>
      </c>
      <c r="B12" s="12" t="s">
        <v>59</v>
      </c>
      <c r="C12" s="14">
        <f>+E12+G12+I12+K12+M12+O12</f>
        <v>38.214999999999996</v>
      </c>
      <c r="D12" s="14">
        <f>+F12+H12+J12+L12+N12+P12</f>
        <v>38.214999999999996</v>
      </c>
      <c r="E12" s="14">
        <f>E13+E14+E15</f>
        <v>14.125</v>
      </c>
      <c r="F12" s="14">
        <f aca="true" t="shared" si="2" ref="F12:N12">F13+F14+F15</f>
        <v>14.125</v>
      </c>
      <c r="G12" s="14">
        <f t="shared" si="2"/>
        <v>18.27</v>
      </c>
      <c r="H12" s="14">
        <f t="shared" si="2"/>
        <v>18.27</v>
      </c>
      <c r="I12" s="14">
        <f t="shared" si="2"/>
        <v>5.82</v>
      </c>
      <c r="J12" s="14">
        <f t="shared" si="2"/>
        <v>5.82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/>
      <c r="P12" s="14"/>
    </row>
    <row r="13" spans="1:16" s="18" customFormat="1" ht="31.5">
      <c r="A13" s="13">
        <v>1</v>
      </c>
      <c r="B13" s="12" t="s">
        <v>36</v>
      </c>
      <c r="C13" s="14">
        <f aca="true" t="shared" si="3" ref="C13:C61">+E13+G13+I13+K13+M13+O13</f>
        <v>14.125</v>
      </c>
      <c r="D13" s="14">
        <f t="shared" si="0"/>
        <v>14.125</v>
      </c>
      <c r="E13" s="14">
        <v>14.125</v>
      </c>
      <c r="F13" s="14">
        <f>+E13</f>
        <v>14.125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8" customFormat="1" ht="15.75">
      <c r="A14" s="13">
        <v>2</v>
      </c>
      <c r="B14" s="12" t="s">
        <v>37</v>
      </c>
      <c r="C14" s="14">
        <f t="shared" si="3"/>
        <v>5.82</v>
      </c>
      <c r="D14" s="14">
        <f t="shared" si="0"/>
        <v>5.82</v>
      </c>
      <c r="E14" s="14"/>
      <c r="F14" s="14"/>
      <c r="G14" s="14"/>
      <c r="H14" s="14"/>
      <c r="I14" s="14">
        <v>5.82</v>
      </c>
      <c r="J14" s="14">
        <f>I14</f>
        <v>5.82</v>
      </c>
      <c r="K14" s="14"/>
      <c r="L14" s="14"/>
      <c r="M14" s="14"/>
      <c r="N14" s="14"/>
      <c r="O14" s="14"/>
      <c r="P14" s="14"/>
    </row>
    <row r="15" spans="1:16" s="18" customFormat="1" ht="15.75">
      <c r="A15" s="13">
        <v>3</v>
      </c>
      <c r="B15" s="12" t="s">
        <v>38</v>
      </c>
      <c r="C15" s="14">
        <f t="shared" si="3"/>
        <v>18.27</v>
      </c>
      <c r="D15" s="14">
        <f t="shared" si="0"/>
        <v>18.27</v>
      </c>
      <c r="E15" s="14"/>
      <c r="F15" s="14"/>
      <c r="G15" s="14">
        <v>18.27</v>
      </c>
      <c r="H15" s="14">
        <f>G15</f>
        <v>18.27</v>
      </c>
      <c r="I15" s="14"/>
      <c r="J15" s="14"/>
      <c r="K15" s="14"/>
      <c r="L15" s="14"/>
      <c r="M15" s="14"/>
      <c r="N15" s="14"/>
      <c r="O15" s="14"/>
      <c r="P15" s="14"/>
    </row>
    <row r="16" spans="1:16" s="18" customFormat="1" ht="15.75">
      <c r="A16" s="13" t="s">
        <v>43</v>
      </c>
      <c r="B16" s="12" t="s">
        <v>44</v>
      </c>
      <c r="C16" s="14">
        <f>+E16+G16+I16+K16+M16+O16</f>
        <v>840.42</v>
      </c>
      <c r="D16" s="14">
        <f t="shared" si="0"/>
        <v>840.42</v>
      </c>
      <c r="E16" s="14">
        <f>E17+E18</f>
        <v>0</v>
      </c>
      <c r="F16" s="14">
        <f aca="true" t="shared" si="4" ref="F16:N16">F17+F18</f>
        <v>0</v>
      </c>
      <c r="G16" s="14">
        <f t="shared" si="4"/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840.42</v>
      </c>
      <c r="N16" s="14">
        <f t="shared" si="4"/>
        <v>840.42</v>
      </c>
      <c r="O16" s="14"/>
      <c r="P16" s="14"/>
    </row>
    <row r="17" spans="1:16" s="18" customFormat="1" ht="31.5">
      <c r="A17" s="13">
        <v>1</v>
      </c>
      <c r="B17" s="12" t="s">
        <v>45</v>
      </c>
      <c r="C17" s="14">
        <f t="shared" si="3"/>
        <v>0</v>
      </c>
      <c r="D17" s="14">
        <f t="shared" si="0"/>
        <v>0</v>
      </c>
      <c r="E17" s="14"/>
      <c r="F17" s="14"/>
      <c r="G17" s="14"/>
      <c r="H17" s="14"/>
      <c r="I17" s="14"/>
      <c r="J17" s="14"/>
      <c r="K17" s="14">
        <v>0</v>
      </c>
      <c r="L17" s="14">
        <f>K17</f>
        <v>0</v>
      </c>
      <c r="M17" s="15"/>
      <c r="N17" s="15"/>
      <c r="O17" s="14"/>
      <c r="P17" s="14"/>
    </row>
    <row r="18" spans="1:16" s="18" customFormat="1" ht="31.5">
      <c r="A18" s="13">
        <v>2</v>
      </c>
      <c r="B18" s="12" t="s">
        <v>46</v>
      </c>
      <c r="C18" s="14">
        <f t="shared" si="3"/>
        <v>840.42</v>
      </c>
      <c r="D18" s="14">
        <f t="shared" si="0"/>
        <v>840.42</v>
      </c>
      <c r="E18" s="14"/>
      <c r="F18" s="14"/>
      <c r="G18" s="14"/>
      <c r="H18" s="14"/>
      <c r="I18" s="14"/>
      <c r="J18" s="14"/>
      <c r="K18" s="14"/>
      <c r="L18" s="14"/>
      <c r="M18" s="14">
        <v>840.42</v>
      </c>
      <c r="N18" s="14">
        <f>M18</f>
        <v>840.42</v>
      </c>
      <c r="O18" s="14"/>
      <c r="P18" s="14"/>
    </row>
    <row r="19" spans="1:16" s="18" customFormat="1" ht="15.75">
      <c r="A19" s="13" t="s">
        <v>11</v>
      </c>
      <c r="B19" s="12" t="s">
        <v>12</v>
      </c>
      <c r="C19" s="14">
        <f>+E19+G19+I19+K19+M19+O19</f>
        <v>40.89</v>
      </c>
      <c r="D19" s="14">
        <f>+F19+H19+J19+L19+N19+P19</f>
        <v>40.89</v>
      </c>
      <c r="E19" s="14">
        <f>+E20</f>
        <v>0.99</v>
      </c>
      <c r="F19" s="14">
        <f>+F20</f>
        <v>0.99</v>
      </c>
      <c r="G19" s="14">
        <f aca="true" t="shared" si="5" ref="G19:N19">+G20</f>
        <v>3.05</v>
      </c>
      <c r="H19" s="14">
        <f t="shared" si="5"/>
        <v>3.05</v>
      </c>
      <c r="I19" s="14">
        <f t="shared" si="5"/>
        <v>36.85</v>
      </c>
      <c r="J19" s="14">
        <f t="shared" si="5"/>
        <v>36.85</v>
      </c>
      <c r="K19" s="14">
        <f>+K20</f>
        <v>0</v>
      </c>
      <c r="L19" s="14">
        <f t="shared" si="5"/>
        <v>0</v>
      </c>
      <c r="M19" s="14">
        <f t="shared" si="5"/>
        <v>0</v>
      </c>
      <c r="N19" s="14">
        <f t="shared" si="5"/>
        <v>0</v>
      </c>
      <c r="O19" s="14"/>
      <c r="P19" s="14"/>
    </row>
    <row r="20" spans="1:16" s="18" customFormat="1" ht="15.75">
      <c r="A20" s="13">
        <v>1</v>
      </c>
      <c r="B20" s="12" t="s">
        <v>13</v>
      </c>
      <c r="C20" s="14">
        <f>+E20+G20+I20+K20+M20+O20</f>
        <v>40.89</v>
      </c>
      <c r="D20" s="14">
        <f t="shared" si="0"/>
        <v>40.89</v>
      </c>
      <c r="E20" s="14">
        <f>+E21+E30</f>
        <v>0.99</v>
      </c>
      <c r="F20" s="14">
        <f>+F21+F30</f>
        <v>0.99</v>
      </c>
      <c r="G20" s="14">
        <f aca="true" t="shared" si="6" ref="G20:N20">+G21+G30</f>
        <v>3.05</v>
      </c>
      <c r="H20" s="14">
        <f t="shared" si="6"/>
        <v>3.05</v>
      </c>
      <c r="I20" s="14">
        <f t="shared" si="6"/>
        <v>36.85</v>
      </c>
      <c r="J20" s="14">
        <f>+J21+J30</f>
        <v>36.85</v>
      </c>
      <c r="K20" s="14">
        <f>+K21+K30</f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/>
      <c r="P20" s="14"/>
    </row>
    <row r="21" spans="1:16" s="18" customFormat="1" ht="15.75">
      <c r="A21" s="13" t="s">
        <v>9</v>
      </c>
      <c r="B21" s="12" t="s">
        <v>39</v>
      </c>
      <c r="C21" s="14">
        <f t="shared" si="3"/>
        <v>39.9</v>
      </c>
      <c r="D21" s="14">
        <f t="shared" si="0"/>
        <v>39.9</v>
      </c>
      <c r="E21" s="14">
        <f>+E22+E23</f>
        <v>0</v>
      </c>
      <c r="F21" s="14">
        <f aca="true" t="shared" si="7" ref="F21:N21">+F22+F23</f>
        <v>0</v>
      </c>
      <c r="G21" s="14">
        <f t="shared" si="7"/>
        <v>3.05</v>
      </c>
      <c r="H21" s="14">
        <f t="shared" si="7"/>
        <v>3.05</v>
      </c>
      <c r="I21" s="14">
        <f t="shared" si="7"/>
        <v>36.85</v>
      </c>
      <c r="J21" s="14">
        <f t="shared" si="7"/>
        <v>36.85</v>
      </c>
      <c r="K21" s="14">
        <f>+K22+K31</f>
        <v>0</v>
      </c>
      <c r="L21" s="14"/>
      <c r="M21" s="14">
        <f t="shared" si="7"/>
        <v>0</v>
      </c>
      <c r="N21" s="14">
        <f t="shared" si="7"/>
        <v>0</v>
      </c>
      <c r="O21" s="14"/>
      <c r="P21" s="14"/>
    </row>
    <row r="22" spans="1:16" s="18" customFormat="1" ht="15.75">
      <c r="A22" s="13" t="s">
        <v>14</v>
      </c>
      <c r="B22" s="12" t="s">
        <v>15</v>
      </c>
      <c r="C22" s="14">
        <f>+E22+G22+I22+K35+M22+O22</f>
        <v>0</v>
      </c>
      <c r="D22" s="14">
        <f>+F22+H22+J22+L35+N22+P22</f>
        <v>0</v>
      </c>
      <c r="E22" s="14"/>
      <c r="F22" s="14">
        <f>+E22</f>
        <v>0</v>
      </c>
      <c r="G22" s="14">
        <v>0</v>
      </c>
      <c r="H22" s="14">
        <v>0</v>
      </c>
      <c r="I22" s="14"/>
      <c r="J22" s="14"/>
      <c r="K22" s="16"/>
      <c r="L22" s="16"/>
      <c r="M22" s="14"/>
      <c r="N22" s="14"/>
      <c r="O22" s="14"/>
      <c r="P22" s="14"/>
    </row>
    <row r="23" spans="1:16" s="18" customFormat="1" ht="15.75">
      <c r="A23" s="13" t="s">
        <v>16</v>
      </c>
      <c r="B23" s="12" t="s">
        <v>17</v>
      </c>
      <c r="C23" s="14">
        <f>+E23+G23+I23+K23+M23+O23</f>
        <v>39.9</v>
      </c>
      <c r="D23" s="14">
        <f t="shared" si="0"/>
        <v>39.9</v>
      </c>
      <c r="E23" s="14"/>
      <c r="F23" s="14"/>
      <c r="G23" s="14">
        <v>3.05</v>
      </c>
      <c r="H23" s="14">
        <f>G23</f>
        <v>3.05</v>
      </c>
      <c r="I23" s="14">
        <v>36.85</v>
      </c>
      <c r="J23" s="14">
        <f>I23</f>
        <v>36.85</v>
      </c>
      <c r="K23" s="14"/>
      <c r="L23" s="14"/>
      <c r="M23" s="14"/>
      <c r="N23" s="14"/>
      <c r="O23" s="14"/>
      <c r="P23" s="14"/>
    </row>
    <row r="24" spans="1:16" s="18" customFormat="1" ht="15.75">
      <c r="A24" s="13" t="s">
        <v>10</v>
      </c>
      <c r="B24" s="12" t="s">
        <v>41</v>
      </c>
      <c r="C24" s="14">
        <f t="shared" si="3"/>
        <v>0</v>
      </c>
      <c r="D24" s="14">
        <f t="shared" si="0"/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1"/>
      <c r="P24" s="14"/>
    </row>
    <row r="25" spans="1:16" s="18" customFormat="1" ht="15.75">
      <c r="A25" s="13" t="s">
        <v>14</v>
      </c>
      <c r="B25" s="12" t="s">
        <v>15</v>
      </c>
      <c r="C25" s="14">
        <f t="shared" si="3"/>
        <v>0</v>
      </c>
      <c r="D25" s="14">
        <f t="shared" si="0"/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1"/>
      <c r="P25" s="14"/>
    </row>
    <row r="26" spans="1:16" s="18" customFormat="1" ht="15.75">
      <c r="A26" s="13" t="s">
        <v>16</v>
      </c>
      <c r="B26" s="12" t="s">
        <v>17</v>
      </c>
      <c r="C26" s="14">
        <f t="shared" si="3"/>
        <v>0</v>
      </c>
      <c r="D26" s="14">
        <f t="shared" si="0"/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8" customFormat="1" ht="15.75">
      <c r="A27" s="13" t="s">
        <v>40</v>
      </c>
      <c r="B27" s="12" t="s">
        <v>48</v>
      </c>
      <c r="C27" s="14">
        <f t="shared" si="3"/>
        <v>0</v>
      </c>
      <c r="D27" s="14">
        <f t="shared" si="0"/>
        <v>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8" customFormat="1" ht="15.75">
      <c r="A28" s="13" t="s">
        <v>14</v>
      </c>
      <c r="B28" s="12" t="s">
        <v>15</v>
      </c>
      <c r="C28" s="14">
        <f t="shared" si="3"/>
        <v>0</v>
      </c>
      <c r="D28" s="14">
        <f t="shared" si="0"/>
        <v>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8" customFormat="1" ht="15.75">
      <c r="A29" s="13" t="s">
        <v>16</v>
      </c>
      <c r="B29" s="12" t="s">
        <v>17</v>
      </c>
      <c r="C29" s="14">
        <f t="shared" si="3"/>
        <v>0</v>
      </c>
      <c r="D29" s="14">
        <f t="shared" si="0"/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18" customFormat="1" ht="15.75">
      <c r="A30" s="13" t="s">
        <v>47</v>
      </c>
      <c r="B30" s="12" t="s">
        <v>18</v>
      </c>
      <c r="C30" s="14">
        <f t="shared" si="3"/>
        <v>0.99</v>
      </c>
      <c r="D30" s="14">
        <f t="shared" si="0"/>
        <v>0.99</v>
      </c>
      <c r="E30" s="14">
        <f>+E31+E32</f>
        <v>0.99</v>
      </c>
      <c r="F30" s="14">
        <f>+F31+F32</f>
        <v>0.99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18" customFormat="1" ht="15.75">
      <c r="A31" s="13" t="s">
        <v>14</v>
      </c>
      <c r="B31" s="12" t="s">
        <v>19</v>
      </c>
      <c r="C31" s="14">
        <f t="shared" si="3"/>
        <v>0</v>
      </c>
      <c r="D31" s="14">
        <f t="shared" si="0"/>
        <v>0</v>
      </c>
      <c r="E31" s="14"/>
      <c r="F31" s="14">
        <f>E31</f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18" customFormat="1" ht="15.75">
      <c r="A32" s="13" t="s">
        <v>16</v>
      </c>
      <c r="B32" s="12" t="s">
        <v>20</v>
      </c>
      <c r="C32" s="14">
        <f t="shared" si="3"/>
        <v>0.99</v>
      </c>
      <c r="D32" s="14">
        <f t="shared" si="0"/>
        <v>0.99</v>
      </c>
      <c r="E32" s="14">
        <v>0.99</v>
      </c>
      <c r="F32" s="14">
        <f>E32</f>
        <v>0.99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8" customFormat="1" ht="15.75">
      <c r="A33" s="13">
        <v>2</v>
      </c>
      <c r="B33" s="12" t="s">
        <v>49</v>
      </c>
      <c r="C33" s="14">
        <f>+E33+G33+I33+K33+M33+O33</f>
        <v>686.3026669999999</v>
      </c>
      <c r="D33" s="14">
        <f t="shared" si="0"/>
        <v>686.3026669999999</v>
      </c>
      <c r="E33" s="14">
        <f>E34+E37</f>
        <v>0</v>
      </c>
      <c r="F33" s="14">
        <f aca="true" t="shared" si="8" ref="F33:N33">F34+F37</f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686.3026669999999</v>
      </c>
      <c r="N33" s="14">
        <f t="shared" si="8"/>
        <v>686.3026669999999</v>
      </c>
      <c r="O33" s="14"/>
      <c r="P33" s="14"/>
    </row>
    <row r="34" spans="1:16" s="18" customFormat="1" ht="15.75">
      <c r="A34" s="13" t="s">
        <v>25</v>
      </c>
      <c r="B34" s="12" t="s">
        <v>39</v>
      </c>
      <c r="C34" s="14">
        <f t="shared" si="3"/>
        <v>0</v>
      </c>
      <c r="D34" s="14">
        <f t="shared" si="0"/>
        <v>0</v>
      </c>
      <c r="E34" s="14"/>
      <c r="F34" s="14"/>
      <c r="G34" s="14"/>
      <c r="H34" s="14"/>
      <c r="I34" s="14"/>
      <c r="J34" s="14"/>
      <c r="K34" s="14">
        <f>K35+K36</f>
        <v>0</v>
      </c>
      <c r="L34" s="14">
        <f>L35+L36</f>
        <v>0</v>
      </c>
      <c r="M34" s="14"/>
      <c r="N34" s="14"/>
      <c r="O34" s="14"/>
      <c r="P34" s="14"/>
    </row>
    <row r="35" spans="1:16" s="18" customFormat="1" ht="15.75">
      <c r="A35" s="13" t="s">
        <v>14</v>
      </c>
      <c r="B35" s="12" t="s">
        <v>15</v>
      </c>
      <c r="C35" s="14">
        <f t="shared" si="3"/>
        <v>0</v>
      </c>
      <c r="D35" s="14">
        <f t="shared" si="0"/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18" customFormat="1" ht="15.75">
      <c r="A36" s="13" t="s">
        <v>16</v>
      </c>
      <c r="B36" s="12" t="s">
        <v>17</v>
      </c>
      <c r="C36" s="14">
        <f t="shared" si="3"/>
        <v>0</v>
      </c>
      <c r="D36" s="14">
        <f t="shared" si="0"/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s="18" customFormat="1" ht="15.75">
      <c r="A37" s="13" t="s">
        <v>26</v>
      </c>
      <c r="B37" s="12" t="s">
        <v>48</v>
      </c>
      <c r="C37" s="14">
        <f t="shared" si="3"/>
        <v>686.3026669999999</v>
      </c>
      <c r="D37" s="14">
        <f t="shared" si="0"/>
        <v>686.3026669999999</v>
      </c>
      <c r="E37" s="14"/>
      <c r="F37" s="14"/>
      <c r="G37" s="14"/>
      <c r="H37" s="14"/>
      <c r="I37" s="14"/>
      <c r="J37" s="14"/>
      <c r="K37" s="14"/>
      <c r="L37" s="14"/>
      <c r="M37" s="14">
        <f>M38+M39</f>
        <v>686.3026669999999</v>
      </c>
      <c r="N37" s="14">
        <f>N38+N39</f>
        <v>686.3026669999999</v>
      </c>
      <c r="O37" s="14"/>
      <c r="P37" s="14"/>
    </row>
    <row r="38" spans="1:16" s="18" customFormat="1" ht="15.75">
      <c r="A38" s="13" t="s">
        <v>14</v>
      </c>
      <c r="B38" s="12" t="s">
        <v>15</v>
      </c>
      <c r="C38" s="14">
        <f t="shared" si="3"/>
        <v>0</v>
      </c>
      <c r="D38" s="14">
        <f t="shared" si="0"/>
        <v>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18" customFormat="1" ht="15.75">
      <c r="A39" s="13" t="s">
        <v>16</v>
      </c>
      <c r="B39" s="12" t="s">
        <v>17</v>
      </c>
      <c r="C39" s="14">
        <f t="shared" si="3"/>
        <v>686.3026669999999</v>
      </c>
      <c r="D39" s="14">
        <f t="shared" si="0"/>
        <v>686.3026669999999</v>
      </c>
      <c r="E39" s="14"/>
      <c r="F39" s="14"/>
      <c r="G39" s="14"/>
      <c r="H39" s="14"/>
      <c r="I39" s="14"/>
      <c r="J39" s="14"/>
      <c r="K39" s="14"/>
      <c r="L39" s="14"/>
      <c r="M39" s="14">
        <f>643.266491+43.036176</f>
        <v>686.3026669999999</v>
      </c>
      <c r="N39" s="14">
        <f>M39</f>
        <v>686.3026669999999</v>
      </c>
      <c r="O39" s="14"/>
      <c r="P39" s="14"/>
    </row>
    <row r="40" spans="1:16" ht="15.75">
      <c r="A40" s="2" t="s">
        <v>21</v>
      </c>
      <c r="B40" s="3" t="s">
        <v>22</v>
      </c>
      <c r="C40" s="10">
        <f aca="true" t="shared" si="9" ref="C40:C45">+E40+G40+I40+K40+M40+O40</f>
        <v>85.4545</v>
      </c>
      <c r="D40" s="10">
        <f t="shared" si="0"/>
        <v>85.4545</v>
      </c>
      <c r="E40" s="10">
        <f>+E41</f>
        <v>1.4125</v>
      </c>
      <c r="F40" s="10">
        <f aca="true" t="shared" si="10" ref="F40:L40">+F41</f>
        <v>1.4125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0</v>
      </c>
      <c r="K40" s="10">
        <f t="shared" si="10"/>
        <v>0</v>
      </c>
      <c r="L40" s="10">
        <f t="shared" si="10"/>
        <v>0</v>
      </c>
      <c r="M40" s="10">
        <f>SUM(M41:M43)</f>
        <v>84.042</v>
      </c>
      <c r="N40" s="10">
        <f>M40</f>
        <v>84.042</v>
      </c>
      <c r="O40" s="10"/>
      <c r="P40" s="10"/>
    </row>
    <row r="41" spans="1:16" ht="31.5">
      <c r="A41" s="2">
        <v>1</v>
      </c>
      <c r="B41" s="12" t="s">
        <v>36</v>
      </c>
      <c r="C41" s="10">
        <f t="shared" si="9"/>
        <v>1.4125</v>
      </c>
      <c r="D41" s="10">
        <f t="shared" si="0"/>
        <v>1.4125</v>
      </c>
      <c r="E41" s="10">
        <f>F41</f>
        <v>1.4125</v>
      </c>
      <c r="F41" s="10">
        <v>1.4125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31.5">
      <c r="A42" s="2">
        <v>2</v>
      </c>
      <c r="B42" s="12" t="s">
        <v>45</v>
      </c>
      <c r="C42" s="10">
        <f t="shared" si="9"/>
        <v>0</v>
      </c>
      <c r="D42" s="10">
        <f t="shared" si="0"/>
        <v>0</v>
      </c>
      <c r="E42" s="10"/>
      <c r="F42" s="10"/>
      <c r="G42" s="10"/>
      <c r="H42" s="10"/>
      <c r="I42" s="10"/>
      <c r="J42" s="10"/>
      <c r="K42" s="10">
        <v>0</v>
      </c>
      <c r="L42" s="10">
        <f>K42</f>
        <v>0</v>
      </c>
      <c r="M42" s="23"/>
      <c r="N42" s="10"/>
      <c r="O42" s="10"/>
      <c r="P42" s="10"/>
    </row>
    <row r="43" spans="1:16" ht="31.5">
      <c r="A43" s="2">
        <v>3</v>
      </c>
      <c r="B43" s="12" t="s">
        <v>46</v>
      </c>
      <c r="C43" s="10">
        <f t="shared" si="9"/>
        <v>84.042</v>
      </c>
      <c r="D43" s="10">
        <f t="shared" si="0"/>
        <v>84.042</v>
      </c>
      <c r="E43" s="10"/>
      <c r="F43" s="10"/>
      <c r="G43" s="10"/>
      <c r="H43" s="10"/>
      <c r="I43" s="10"/>
      <c r="J43" s="10"/>
      <c r="K43" s="10"/>
      <c r="L43" s="10"/>
      <c r="M43" s="10">
        <v>84.042</v>
      </c>
      <c r="N43" s="10">
        <f>M43</f>
        <v>84.042</v>
      </c>
      <c r="O43" s="10"/>
      <c r="P43" s="10"/>
    </row>
    <row r="44" spans="1:16" s="19" customFormat="1" ht="15.75">
      <c r="A44" s="7" t="s">
        <v>23</v>
      </c>
      <c r="B44" s="5" t="s">
        <v>24</v>
      </c>
      <c r="C44" s="11">
        <f t="shared" si="9"/>
        <v>63967.410697</v>
      </c>
      <c r="D44" s="11">
        <f>+F44+H44+J44+L44+N44+P44</f>
        <v>63967.410697</v>
      </c>
      <c r="E44" s="11">
        <f>+E45+E48+E60+E51+E54+E57</f>
        <v>16432.92503</v>
      </c>
      <c r="F44" s="11">
        <f aca="true" t="shared" si="11" ref="F44:P44">+F45+F48+F60+F51+F54+F57</f>
        <v>16432.92503</v>
      </c>
      <c r="G44" s="11">
        <f>+G45+G48+G60+G51+G54+G57</f>
        <v>4247.558580000001</v>
      </c>
      <c r="H44" s="11">
        <f t="shared" si="11"/>
        <v>4247.558580000001</v>
      </c>
      <c r="I44" s="11">
        <f>+I45+I48+I60+I51+I54+I57</f>
        <v>12985.385759</v>
      </c>
      <c r="J44" s="11">
        <f>+J45+J48+J60+J51+J54+J57</f>
        <v>12985.385759</v>
      </c>
      <c r="K44" s="11">
        <f t="shared" si="11"/>
        <v>15205.51381</v>
      </c>
      <c r="L44" s="11">
        <f t="shared" si="11"/>
        <v>15205.51381</v>
      </c>
      <c r="M44" s="11">
        <f>+M45+M48+M60+M51+M54+M57</f>
        <v>10340.965659000001</v>
      </c>
      <c r="N44" s="11">
        <f t="shared" si="11"/>
        <v>10340.965659000001</v>
      </c>
      <c r="O44" s="11">
        <f>+O45+O48+O60+O51+O54+O57</f>
        <v>4755.061859</v>
      </c>
      <c r="P44" s="11">
        <f t="shared" si="11"/>
        <v>4755.061859</v>
      </c>
    </row>
    <row r="45" spans="1:16" ht="15.75">
      <c r="A45" s="2">
        <v>1</v>
      </c>
      <c r="B45" s="3" t="s">
        <v>18</v>
      </c>
      <c r="C45" s="10">
        <f t="shared" si="9"/>
        <v>6536.727994</v>
      </c>
      <c r="D45" s="10">
        <f>+F45+H45+J45+L45+N45+P45</f>
        <v>6536.727994</v>
      </c>
      <c r="E45" s="10">
        <f>+E46+E47</f>
        <v>6536.727994</v>
      </c>
      <c r="F45" s="10">
        <f>+F46+F47</f>
        <v>6536.727994</v>
      </c>
      <c r="G45" s="10">
        <f aca="true" t="shared" si="12" ref="G45:N45">+G46+G47</f>
        <v>0</v>
      </c>
      <c r="H45" s="10">
        <f t="shared" si="12"/>
        <v>0</v>
      </c>
      <c r="I45" s="10">
        <f t="shared" si="12"/>
        <v>0</v>
      </c>
      <c r="J45" s="10">
        <f t="shared" si="12"/>
        <v>0</v>
      </c>
      <c r="K45" s="10">
        <f t="shared" si="12"/>
        <v>0</v>
      </c>
      <c r="L45" s="10">
        <f t="shared" si="12"/>
        <v>0</v>
      </c>
      <c r="M45" s="10">
        <f t="shared" si="12"/>
        <v>0</v>
      </c>
      <c r="N45" s="10">
        <f t="shared" si="12"/>
        <v>0</v>
      </c>
      <c r="O45" s="10"/>
      <c r="P45" s="10"/>
    </row>
    <row r="46" spans="1:16" ht="15.75">
      <c r="A46" s="2" t="s">
        <v>9</v>
      </c>
      <c r="B46" s="3" t="s">
        <v>19</v>
      </c>
      <c r="C46" s="10">
        <f t="shared" si="3"/>
        <v>6322.815994</v>
      </c>
      <c r="D46" s="10">
        <f t="shared" si="0"/>
        <v>6322.815994</v>
      </c>
      <c r="E46" s="10">
        <v>6322.815994</v>
      </c>
      <c r="F46" s="10">
        <f>+E46</f>
        <v>6322.815994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.75">
      <c r="A47" s="2" t="s">
        <v>10</v>
      </c>
      <c r="B47" s="3" t="s">
        <v>20</v>
      </c>
      <c r="C47" s="10">
        <f t="shared" si="3"/>
        <v>213.912</v>
      </c>
      <c r="D47" s="10">
        <f t="shared" si="0"/>
        <v>213.912</v>
      </c>
      <c r="E47" s="10">
        <v>213.912</v>
      </c>
      <c r="F47" s="10">
        <f>E47</f>
        <v>213.912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.75">
      <c r="A48" s="2">
        <v>2</v>
      </c>
      <c r="B48" s="3" t="s">
        <v>29</v>
      </c>
      <c r="C48" s="10">
        <f t="shared" si="3"/>
        <v>183.83006</v>
      </c>
      <c r="D48" s="10">
        <f t="shared" si="0"/>
        <v>183.83006</v>
      </c>
      <c r="E48" s="10">
        <f>+E49+E50</f>
        <v>183.83006</v>
      </c>
      <c r="F48" s="10">
        <f>+F49+F50</f>
        <v>183.83006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.75">
      <c r="A49" s="2" t="s">
        <v>25</v>
      </c>
      <c r="B49" s="3" t="s">
        <v>15</v>
      </c>
      <c r="C49" s="10">
        <f t="shared" si="3"/>
        <v>0</v>
      </c>
      <c r="D49" s="10">
        <f t="shared" si="0"/>
        <v>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>
      <c r="A50" s="2" t="s">
        <v>26</v>
      </c>
      <c r="B50" s="3" t="s">
        <v>17</v>
      </c>
      <c r="C50" s="10">
        <f t="shared" si="3"/>
        <v>183.83006</v>
      </c>
      <c r="D50" s="10">
        <f t="shared" si="0"/>
        <v>183.83006</v>
      </c>
      <c r="E50" s="10">
        <v>183.83006</v>
      </c>
      <c r="F50" s="10">
        <f>+E50</f>
        <v>183.83006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.75">
      <c r="A51" s="2">
        <v>3</v>
      </c>
      <c r="B51" s="3" t="s">
        <v>41</v>
      </c>
      <c r="C51" s="10">
        <f>+E51+G51+I51+K51+M51+O51</f>
        <v>9803.141859</v>
      </c>
      <c r="D51" s="10">
        <f t="shared" si="0"/>
        <v>9803.141859</v>
      </c>
      <c r="E51" s="10">
        <f>E52+E53</f>
        <v>82.766</v>
      </c>
      <c r="F51" s="10">
        <f>F52+F53</f>
        <v>82.766</v>
      </c>
      <c r="G51" s="10"/>
      <c r="H51" s="10"/>
      <c r="I51" s="10"/>
      <c r="J51" s="10"/>
      <c r="K51" s="10"/>
      <c r="L51" s="10"/>
      <c r="M51" s="10">
        <f>M52+M53</f>
        <v>4974.514</v>
      </c>
      <c r="N51" s="10">
        <f>N52+N53</f>
        <v>4974.514</v>
      </c>
      <c r="O51" s="10">
        <f>O52+O53</f>
        <v>4745.861859000001</v>
      </c>
      <c r="P51" s="10">
        <f>P52+P53</f>
        <v>4745.861859000001</v>
      </c>
    </row>
    <row r="52" spans="1:16" ht="15.75">
      <c r="A52" s="2" t="s">
        <v>50</v>
      </c>
      <c r="B52" s="3" t="s">
        <v>15</v>
      </c>
      <c r="C52" s="10">
        <f>+E52+G52+I52+K52+M52+O52</f>
        <v>3805.823859</v>
      </c>
      <c r="D52" s="10">
        <f t="shared" si="0"/>
        <v>3805.823859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v>3805.823859</v>
      </c>
      <c r="P52" s="10">
        <f>O52</f>
        <v>3805.823859</v>
      </c>
    </row>
    <row r="53" spans="1:16" ht="15.75">
      <c r="A53" s="2" t="s">
        <v>51</v>
      </c>
      <c r="B53" s="3" t="s">
        <v>17</v>
      </c>
      <c r="C53" s="10">
        <f>+E53+G53+I53+K53+M53+O53</f>
        <v>5997.317999999999</v>
      </c>
      <c r="D53" s="10">
        <f t="shared" si="0"/>
        <v>5997.317999999999</v>
      </c>
      <c r="E53" s="10">
        <v>82.766</v>
      </c>
      <c r="F53" s="10">
        <f>E53</f>
        <v>82.766</v>
      </c>
      <c r="G53" s="10"/>
      <c r="H53" s="10"/>
      <c r="I53" s="10"/>
      <c r="J53" s="10"/>
      <c r="K53" s="10"/>
      <c r="L53" s="10"/>
      <c r="M53" s="10">
        <v>4974.514</v>
      </c>
      <c r="N53" s="10">
        <f>M53</f>
        <v>4974.514</v>
      </c>
      <c r="O53" s="10">
        <v>940.038</v>
      </c>
      <c r="P53" s="10">
        <v>940.038</v>
      </c>
    </row>
    <row r="54" spans="1:16" ht="15.75">
      <c r="A54" s="2">
        <v>4</v>
      </c>
      <c r="B54" s="3" t="s">
        <v>39</v>
      </c>
      <c r="C54" s="10">
        <f t="shared" si="3"/>
        <v>38034.290499</v>
      </c>
      <c r="D54" s="10">
        <f t="shared" si="0"/>
        <v>38034.290499</v>
      </c>
      <c r="E54" s="10">
        <f aca="true" t="shared" si="13" ref="E54:L54">E55+E56</f>
        <v>6293.52735</v>
      </c>
      <c r="F54" s="10">
        <f t="shared" si="13"/>
        <v>6293.52735</v>
      </c>
      <c r="G54" s="10">
        <f t="shared" si="13"/>
        <v>4242.95858</v>
      </c>
      <c r="H54" s="10">
        <f t="shared" si="13"/>
        <v>4242.95858</v>
      </c>
      <c r="I54" s="10">
        <f t="shared" si="13"/>
        <v>12902.185759</v>
      </c>
      <c r="J54" s="10">
        <f t="shared" si="13"/>
        <v>12902.185759</v>
      </c>
      <c r="K54" s="10">
        <f t="shared" si="13"/>
        <v>14595.61881</v>
      </c>
      <c r="L54" s="10">
        <f t="shared" si="13"/>
        <v>14595.61881</v>
      </c>
      <c r="M54" s="10"/>
      <c r="N54" s="10"/>
      <c r="O54" s="10"/>
      <c r="P54" s="10"/>
    </row>
    <row r="55" spans="1:16" ht="15.75">
      <c r="A55" s="2" t="s">
        <v>52</v>
      </c>
      <c r="B55" s="3" t="s">
        <v>15</v>
      </c>
      <c r="C55" s="10">
        <f t="shared" si="3"/>
        <v>16592.026428999998</v>
      </c>
      <c r="D55" s="10">
        <f t="shared" si="0"/>
        <v>16592.026428999998</v>
      </c>
      <c r="E55" s="10"/>
      <c r="F55" s="10"/>
      <c r="G55" s="10">
        <v>2575.95858</v>
      </c>
      <c r="H55" s="10">
        <f>G55</f>
        <v>2575.95858</v>
      </c>
      <c r="I55" s="10">
        <v>5244.259067</v>
      </c>
      <c r="J55" s="10">
        <f>I55</f>
        <v>5244.259067</v>
      </c>
      <c r="K55" s="10">
        <v>8771.808782</v>
      </c>
      <c r="L55" s="10">
        <f>K55</f>
        <v>8771.808782</v>
      </c>
      <c r="M55" s="10"/>
      <c r="N55" s="10"/>
      <c r="O55" s="10"/>
      <c r="P55" s="10"/>
    </row>
    <row r="56" spans="1:16" ht="15.75">
      <c r="A56" s="2" t="s">
        <v>53</v>
      </c>
      <c r="B56" s="3" t="s">
        <v>17</v>
      </c>
      <c r="C56" s="10">
        <f t="shared" si="3"/>
        <v>21442.26407</v>
      </c>
      <c r="D56" s="10">
        <f t="shared" si="0"/>
        <v>21442.26407</v>
      </c>
      <c r="E56" s="10">
        <v>6293.52735</v>
      </c>
      <c r="F56" s="10">
        <f>E56</f>
        <v>6293.52735</v>
      </c>
      <c r="G56" s="10">
        <v>1667</v>
      </c>
      <c r="H56" s="10">
        <f>G56</f>
        <v>1667</v>
      </c>
      <c r="I56" s="10">
        <v>7657.926692</v>
      </c>
      <c r="J56" s="10">
        <f>I56</f>
        <v>7657.926692</v>
      </c>
      <c r="K56" s="10">
        <v>5823.810028</v>
      </c>
      <c r="L56" s="10">
        <f>K56</f>
        <v>5823.810028</v>
      </c>
      <c r="M56" s="10"/>
      <c r="N56" s="10"/>
      <c r="O56" s="10"/>
      <c r="P56" s="10"/>
    </row>
    <row r="57" spans="1:16" ht="15.75">
      <c r="A57" s="2">
        <v>5</v>
      </c>
      <c r="B57" s="3" t="s">
        <v>48</v>
      </c>
      <c r="C57" s="10">
        <f t="shared" si="3"/>
        <v>8659.225285</v>
      </c>
      <c r="D57" s="10">
        <f>+F57+H57+J57+L57+N57+P57</f>
        <v>8659.225285</v>
      </c>
      <c r="E57" s="10">
        <f>E58+E59</f>
        <v>3297.773626</v>
      </c>
      <c r="F57" s="10">
        <f>F58+F59</f>
        <v>3297.773626</v>
      </c>
      <c r="G57" s="10"/>
      <c r="H57" s="10"/>
      <c r="I57" s="10"/>
      <c r="J57" s="10"/>
      <c r="K57" s="10"/>
      <c r="L57" s="10"/>
      <c r="M57" s="10">
        <f>M58+M59</f>
        <v>5361.451659</v>
      </c>
      <c r="N57" s="10">
        <f>N58+N59</f>
        <v>5361.451659</v>
      </c>
      <c r="O57" s="10"/>
      <c r="P57" s="10"/>
    </row>
    <row r="58" spans="1:16" ht="15.75">
      <c r="A58" s="2" t="s">
        <v>54</v>
      </c>
      <c r="B58" s="3" t="s">
        <v>15</v>
      </c>
      <c r="C58" s="10">
        <f t="shared" si="3"/>
        <v>2896.345659</v>
      </c>
      <c r="D58" s="10">
        <f t="shared" si="0"/>
        <v>2896.345659</v>
      </c>
      <c r="E58" s="10"/>
      <c r="F58" s="10"/>
      <c r="G58" s="10"/>
      <c r="H58" s="10"/>
      <c r="I58" s="10"/>
      <c r="J58" s="10"/>
      <c r="K58" s="10"/>
      <c r="L58" s="10"/>
      <c r="M58" s="10">
        <v>2896.345659</v>
      </c>
      <c r="N58" s="10">
        <f>M58</f>
        <v>2896.345659</v>
      </c>
      <c r="O58" s="10"/>
      <c r="P58" s="10"/>
    </row>
    <row r="59" spans="1:16" ht="15.75">
      <c r="A59" s="2" t="s">
        <v>55</v>
      </c>
      <c r="B59" s="3" t="s">
        <v>17</v>
      </c>
      <c r="C59" s="10">
        <f>+E59+G59+I59+K59+M59+O59</f>
        <v>5762.879626</v>
      </c>
      <c r="D59" s="10">
        <f t="shared" si="0"/>
        <v>5762.879626</v>
      </c>
      <c r="E59" s="10">
        <v>3297.773626</v>
      </c>
      <c r="F59" s="10">
        <f>E59</f>
        <v>3297.773626</v>
      </c>
      <c r="G59" s="10"/>
      <c r="H59" s="10"/>
      <c r="I59" s="10"/>
      <c r="J59" s="10"/>
      <c r="K59" s="10"/>
      <c r="L59" s="10"/>
      <c r="M59" s="10">
        <v>2465.106</v>
      </c>
      <c r="N59" s="10">
        <f>M59</f>
        <v>2465.106</v>
      </c>
      <c r="O59" s="10"/>
      <c r="P59" s="10"/>
    </row>
    <row r="60" spans="1:16" ht="15.75">
      <c r="A60" s="2">
        <v>6</v>
      </c>
      <c r="B60" s="3" t="s">
        <v>58</v>
      </c>
      <c r="C60" s="10">
        <f>+E60+G60+I60+K60+M60+O60</f>
        <v>750.195</v>
      </c>
      <c r="D60" s="10">
        <f>+F60+H60+J60+L60+N60+P60</f>
        <v>750.195</v>
      </c>
      <c r="E60" s="10">
        <f aca="true" t="shared" si="14" ref="E60:N60">E61+E62</f>
        <v>38.3</v>
      </c>
      <c r="F60" s="10">
        <f t="shared" si="14"/>
        <v>38.3</v>
      </c>
      <c r="G60" s="10">
        <f t="shared" si="14"/>
        <v>4.6</v>
      </c>
      <c r="H60" s="10">
        <f t="shared" si="14"/>
        <v>4.6</v>
      </c>
      <c r="I60" s="10">
        <f t="shared" si="14"/>
        <v>83.2</v>
      </c>
      <c r="J60" s="10">
        <f t="shared" si="14"/>
        <v>83.2</v>
      </c>
      <c r="K60" s="10">
        <f t="shared" si="14"/>
        <v>609.895</v>
      </c>
      <c r="L60" s="10">
        <f t="shared" si="14"/>
        <v>609.895</v>
      </c>
      <c r="M60" s="10">
        <f t="shared" si="14"/>
        <v>5</v>
      </c>
      <c r="N60" s="10">
        <f t="shared" si="14"/>
        <v>5</v>
      </c>
      <c r="O60" s="10">
        <f>O62</f>
        <v>9.2</v>
      </c>
      <c r="P60" s="10">
        <f>P62</f>
        <v>9.2</v>
      </c>
    </row>
    <row r="61" spans="1:16" ht="15.75">
      <c r="A61" s="2" t="s">
        <v>56</v>
      </c>
      <c r="B61" s="3" t="s">
        <v>15</v>
      </c>
      <c r="C61" s="10">
        <f t="shared" si="3"/>
        <v>0</v>
      </c>
      <c r="D61" s="10">
        <f t="shared" si="0"/>
        <v>0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.75">
      <c r="A62" s="2" t="s">
        <v>57</v>
      </c>
      <c r="B62" s="3" t="s">
        <v>17</v>
      </c>
      <c r="C62" s="10">
        <f>+E62+G62+I62+K62+M62+O62</f>
        <v>750.195</v>
      </c>
      <c r="D62" s="10">
        <f>+F62+H62+J62+L62+N62+P62</f>
        <v>750.195</v>
      </c>
      <c r="E62" s="10">
        <v>38.3</v>
      </c>
      <c r="F62" s="10">
        <f>E62</f>
        <v>38.3</v>
      </c>
      <c r="G62" s="10">
        <v>4.6</v>
      </c>
      <c r="H62" s="10">
        <f>G62</f>
        <v>4.6</v>
      </c>
      <c r="I62" s="10">
        <v>83.2</v>
      </c>
      <c r="J62" s="10">
        <f>I62</f>
        <v>83.2</v>
      </c>
      <c r="K62" s="10">
        <v>609.895</v>
      </c>
      <c r="L62" s="10">
        <f>K62</f>
        <v>609.895</v>
      </c>
      <c r="M62" s="10">
        <v>5</v>
      </c>
      <c r="N62" s="10">
        <f>M62</f>
        <v>5</v>
      </c>
      <c r="O62" s="10">
        <v>9.2</v>
      </c>
      <c r="P62" s="10">
        <f>O62</f>
        <v>9.2</v>
      </c>
    </row>
  </sheetData>
  <sheetProtection/>
  <mergeCells count="15">
    <mergeCell ref="A1:E1"/>
    <mergeCell ref="A2:B2"/>
    <mergeCell ref="A7:A8"/>
    <mergeCell ref="B7:B8"/>
    <mergeCell ref="C7:D7"/>
    <mergeCell ref="E7:F7"/>
    <mergeCell ref="A3:P3"/>
    <mergeCell ref="A4:P4"/>
    <mergeCell ref="A5:F5"/>
    <mergeCell ref="O7:P7"/>
    <mergeCell ref="G7:H7"/>
    <mergeCell ref="I7:J7"/>
    <mergeCell ref="K7:L7"/>
    <mergeCell ref="M7:N7"/>
    <mergeCell ref="A6:N6"/>
  </mergeCells>
  <printOptions/>
  <pageMargins left="0.5118110236220472" right="0.5118110236220472" top="0.2362204724409449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2022-06-01T06:13:06Z</cp:lastPrinted>
  <dcterms:created xsi:type="dcterms:W3CDTF">2020-01-13T03:16:45Z</dcterms:created>
  <dcterms:modified xsi:type="dcterms:W3CDTF">2022-06-01T06:13:30Z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TinBai">
    <vt:lpwstr>c797617053818bfb</vt:lpwstr>
  </property>
  <property fmtid="{D5CDD505-2E9C-101B-9397-08002B2CF9AE}" pid="3" name="KieuTepTin">
    <vt:lpwstr>Tài liệu đính kèm</vt:lpwstr>
  </property>
</Properties>
</file>